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560" yWindow="560" windowWidth="25040" windowHeight="13360" tabRatio="500" activeTab="2"/>
  </bookViews>
  <sheets>
    <sheet name="Geschäftsvorfälle" sheetId="3" r:id="rId1"/>
    <sheet name="Grundbuch_Journal" sheetId="2" r:id="rId2"/>
    <sheet name="Hauptbuch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4" i="1" l="1"/>
  <c r="G84" i="1"/>
  <c r="D84" i="1"/>
  <c r="B84" i="1"/>
  <c r="I76" i="1"/>
  <c r="I77" i="1"/>
  <c r="I78" i="1"/>
  <c r="I75" i="1"/>
  <c r="G76" i="1"/>
  <c r="G77" i="1"/>
  <c r="G78" i="1"/>
  <c r="G79" i="1"/>
  <c r="G80" i="1"/>
  <c r="G81" i="1"/>
  <c r="G75" i="1"/>
  <c r="D78" i="1"/>
  <c r="G51" i="1"/>
  <c r="G56" i="1"/>
  <c r="I56" i="1"/>
  <c r="D77" i="1"/>
  <c r="B51" i="1"/>
  <c r="B56" i="1"/>
  <c r="D56" i="1"/>
  <c r="D76" i="1"/>
  <c r="G45" i="1"/>
  <c r="G48" i="1"/>
  <c r="I48" i="1"/>
  <c r="B81" i="1"/>
  <c r="I35" i="1"/>
  <c r="I40" i="1"/>
  <c r="G40" i="1"/>
  <c r="B80" i="1"/>
  <c r="D37" i="1"/>
  <c r="D40" i="1"/>
  <c r="B40" i="1"/>
  <c r="B79" i="1"/>
  <c r="I27" i="1"/>
  <c r="I32" i="1"/>
  <c r="G32" i="1"/>
  <c r="B78" i="1"/>
  <c r="D27" i="1"/>
  <c r="D32" i="1"/>
  <c r="B32" i="1"/>
  <c r="B77" i="1"/>
  <c r="B76" i="1"/>
  <c r="I22" i="1"/>
  <c r="I24" i="1"/>
  <c r="G24" i="1"/>
  <c r="I11" i="1"/>
  <c r="I16" i="1"/>
  <c r="G16" i="1"/>
  <c r="B75" i="1"/>
  <c r="I3" i="1"/>
  <c r="I8" i="1"/>
  <c r="G8" i="1"/>
  <c r="D75" i="1"/>
  <c r="B43" i="1"/>
  <c r="B48" i="1"/>
  <c r="D48" i="1"/>
  <c r="G68" i="1"/>
  <c r="G72" i="1"/>
  <c r="I72" i="1"/>
  <c r="D72" i="1"/>
  <c r="B72" i="1"/>
  <c r="B67" i="1"/>
  <c r="I68" i="1"/>
  <c r="G64" i="1"/>
  <c r="I64" i="1"/>
  <c r="I59" i="1"/>
  <c r="G67" i="1"/>
  <c r="I67" i="1"/>
  <c r="D64" i="1"/>
  <c r="B64" i="1"/>
  <c r="B59" i="1"/>
  <c r="D24" i="1"/>
  <c r="B24" i="1"/>
  <c r="B15" i="1"/>
  <c r="B12" i="1"/>
  <c r="D12" i="1"/>
  <c r="D3" i="1"/>
</calcChain>
</file>

<file path=xl/comments1.xml><?xml version="1.0" encoding="utf-8"?>
<comments xmlns="http://schemas.openxmlformats.org/spreadsheetml/2006/main">
  <authors>
    <author>Prof. Dr. Werner Heister</author>
  </authors>
  <commentList>
    <comment ref="E12" authorId="0">
      <text>
        <r>
          <rPr>
            <b/>
            <sz val="9"/>
            <color indexed="81"/>
            <rFont val="Calibri"/>
            <family val="2"/>
          </rPr>
          <t>Prof. Dr. Werner Heister:</t>
        </r>
        <r>
          <rPr>
            <sz val="9"/>
            <color indexed="81"/>
            <rFont val="Calibri"/>
            <family val="2"/>
          </rPr>
          <t xml:space="preserve">
Ertrag aus dem Verkauf von Anlagevermögen</t>
        </r>
      </text>
    </comment>
  </commentList>
</comments>
</file>

<file path=xl/sharedStrings.xml><?xml version="1.0" encoding="utf-8"?>
<sst xmlns="http://schemas.openxmlformats.org/spreadsheetml/2006/main" count="209" uniqueCount="59">
  <si>
    <t>Eröffnungsbilanz</t>
  </si>
  <si>
    <t>A</t>
  </si>
  <si>
    <t>P</t>
  </si>
  <si>
    <t>Gebäude</t>
  </si>
  <si>
    <t>BGA</t>
  </si>
  <si>
    <t>Bank</t>
  </si>
  <si>
    <t>Kasse</t>
  </si>
  <si>
    <t>Forderungen</t>
  </si>
  <si>
    <t>Darlehen</t>
  </si>
  <si>
    <t>Kredit</t>
  </si>
  <si>
    <t>Verbindl.</t>
  </si>
  <si>
    <t>S</t>
  </si>
  <si>
    <t>H</t>
  </si>
  <si>
    <t>Eröffnungsbilanzkonto</t>
  </si>
  <si>
    <t>AB</t>
  </si>
  <si>
    <t>Nr.</t>
  </si>
  <si>
    <t>Buchungssätze</t>
  </si>
  <si>
    <t>AN</t>
  </si>
  <si>
    <t>SOLL</t>
  </si>
  <si>
    <t>HABEN</t>
  </si>
  <si>
    <t>Geschäftsvorfälle in T€</t>
  </si>
  <si>
    <t>Verbindlichkeiten</t>
  </si>
  <si>
    <t>Umsatz</t>
  </si>
  <si>
    <t>Ertrag a.d.V.v.AV</t>
  </si>
  <si>
    <t>Aufwand a.d.V.v.AV</t>
  </si>
  <si>
    <t>GuV</t>
  </si>
  <si>
    <t>Schlussbilanzkonto</t>
  </si>
  <si>
    <t>Schlussbilanz</t>
  </si>
  <si>
    <t>SB</t>
  </si>
  <si>
    <t>Material</t>
  </si>
  <si>
    <t>Eigenkapital</t>
  </si>
  <si>
    <t>Grundstücke</t>
  </si>
  <si>
    <t>Einkauf von Material auf Ziel 5000 € .</t>
  </si>
  <si>
    <t>GF 1</t>
  </si>
  <si>
    <t>Materialbestand</t>
  </si>
  <si>
    <t>Bezahlung einer Verbindlichkeit per Banküberweisung 2000 €.</t>
  </si>
  <si>
    <t>GF 2</t>
  </si>
  <si>
    <t>Alle Aktivkonten</t>
  </si>
  <si>
    <t>Alle Passivkonten</t>
  </si>
  <si>
    <t>??</t>
  </si>
  <si>
    <t>STORNO</t>
  </si>
  <si>
    <t>GF 3</t>
  </si>
  <si>
    <t>GF 4</t>
  </si>
  <si>
    <t>Bezahlung einer Verbindlichkeit per Banküberweisung 1000 €.</t>
  </si>
  <si>
    <t>Storno: Bezahlung einer Verbindlichkeit per Banküberweisung 2000 €.</t>
  </si>
  <si>
    <t>Verkauf eines Tisches mit Buchwert 200 € für 200 € bar.</t>
  </si>
  <si>
    <t>GF 5</t>
  </si>
  <si>
    <t>Verkauf eines Computers mit Buchwert 200 € für 300 € bar.</t>
  </si>
  <si>
    <t>GF 6</t>
  </si>
  <si>
    <t>Ertrag a.d.A.v.AV</t>
  </si>
  <si>
    <t>Verkauf eines Besprechungstisches mit Buchwert 300 € für 200 € bar.</t>
  </si>
  <si>
    <t>GF 7</t>
  </si>
  <si>
    <t>Wir rechnen mit dem Landschaftsverband ab: 4000 € Umsatz.</t>
  </si>
  <si>
    <t>GF 8</t>
  </si>
  <si>
    <t>...</t>
  </si>
  <si>
    <t>Aufw.a.d.V.</t>
  </si>
  <si>
    <t>Ertr.a.d.V.</t>
  </si>
  <si>
    <t>EK Gewinn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</si>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</sst>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63634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3" borderId="0" xfId="0" applyFill="1"/>
    <xf numFmtId="0" fontId="2" fillId="2" borderId="1" xfId="0" applyFont="1" applyFill="1" applyBorder="1"/>
    <xf numFmtId="0" fontId="0" fillId="3" borderId="1" xfId="0" applyFill="1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5" fontId="0" fillId="3" borderId="1" xfId="1" applyNumberFormat="1" applyFont="1" applyFill="1" applyBorder="1"/>
    <xf numFmtId="5" fontId="2" fillId="2" borderId="1" xfId="0" applyNumberFormat="1" applyFont="1" applyFill="1" applyBorder="1"/>
    <xf numFmtId="0" fontId="5" fillId="4" borderId="4" xfId="0" applyFont="1" applyFill="1" applyBorder="1"/>
    <xf numFmtId="0" fontId="5" fillId="4" borderId="5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64" fontId="0" fillId="3" borderId="0" xfId="0" applyNumberFormat="1" applyFill="1"/>
    <xf numFmtId="0" fontId="0" fillId="3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0" fillId="5" borderId="0" xfId="0" applyFill="1" applyAlignment="1">
      <alignment horizontal="center"/>
    </xf>
    <xf numFmtId="0" fontId="0" fillId="0" borderId="7" xfId="0" applyBorder="1"/>
    <xf numFmtId="0" fontId="0" fillId="3" borderId="8" xfId="0" applyFill="1" applyBorder="1"/>
    <xf numFmtId="164" fontId="0" fillId="3" borderId="8" xfId="0" applyNumberFormat="1" applyFill="1" applyBorder="1"/>
    <xf numFmtId="0" fontId="0" fillId="3" borderId="8" xfId="0" applyFill="1" applyBorder="1" applyAlignment="1">
      <alignment horizontal="center"/>
    </xf>
    <xf numFmtId="164" fontId="0" fillId="3" borderId="9" xfId="0" applyNumberFormat="1" applyFill="1" applyBorder="1"/>
    <xf numFmtId="5" fontId="2" fillId="2" borderId="1" xfId="1" applyNumberFormat="1" applyFont="1" applyFill="1" applyBorder="1"/>
    <xf numFmtId="0" fontId="2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/>
    <xf numFmtId="164" fontId="0" fillId="6" borderId="0" xfId="0" applyNumberFormat="1" applyFill="1"/>
    <xf numFmtId="0" fontId="0" fillId="6" borderId="0" xfId="0" applyFill="1" applyAlignment="1">
      <alignment horizontal="center"/>
    </xf>
  </cellXfs>
  <cellStyles count="5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Standard" xfId="0" builtinId="0"/>
    <cellStyle name="Währung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2" zoomScale="200" zoomScaleNormal="200" zoomScalePageLayoutView="200" workbookViewId="0">
      <selection activeCell="B9" sqref="B9"/>
    </sheetView>
  </sheetViews>
  <sheetFormatPr baseColWidth="10" defaultRowHeight="15" x14ac:dyDescent="0"/>
  <cols>
    <col min="1" max="1" width="8" customWidth="1"/>
    <col min="2" max="2" width="63.33203125" customWidth="1"/>
  </cols>
  <sheetData>
    <row r="1" spans="1:2">
      <c r="A1" t="s">
        <v>15</v>
      </c>
      <c r="B1" s="10" t="s">
        <v>20</v>
      </c>
    </row>
    <row r="2" spans="1:2">
      <c r="A2">
        <v>1</v>
      </c>
      <c r="B2" t="s">
        <v>32</v>
      </c>
    </row>
    <row r="3" spans="1:2">
      <c r="A3">
        <v>2</v>
      </c>
      <c r="B3" t="s">
        <v>35</v>
      </c>
    </row>
    <row r="4" spans="1:2">
      <c r="A4">
        <v>3</v>
      </c>
      <c r="B4" t="s">
        <v>44</v>
      </c>
    </row>
    <row r="5" spans="1:2">
      <c r="A5">
        <v>4</v>
      </c>
      <c r="B5" t="s">
        <v>43</v>
      </c>
    </row>
    <row r="6" spans="1:2">
      <c r="A6">
        <v>5</v>
      </c>
      <c r="B6" t="s">
        <v>45</v>
      </c>
    </row>
    <row r="7" spans="1:2">
      <c r="A7">
        <v>6</v>
      </c>
      <c r="B7" t="s">
        <v>47</v>
      </c>
    </row>
    <row r="8" spans="1:2">
      <c r="A8">
        <v>7</v>
      </c>
      <c r="B8" t="s">
        <v>50</v>
      </c>
    </row>
    <row r="9" spans="1:2">
      <c r="A9">
        <v>8</v>
      </c>
      <c r="B9" s="28" t="s">
        <v>52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topLeftCell="A6" zoomScale="200" zoomScaleNormal="200" zoomScalePageLayoutView="200" workbookViewId="0">
      <selection activeCell="C19" sqref="C19"/>
    </sheetView>
  </sheetViews>
  <sheetFormatPr baseColWidth="10" defaultRowHeight="15" x14ac:dyDescent="0"/>
  <cols>
    <col min="1" max="1" width="5.33203125" customWidth="1"/>
    <col min="2" max="2" width="21.6640625" customWidth="1"/>
    <col min="5" max="5" width="22" customWidth="1"/>
  </cols>
  <sheetData>
    <row r="1" spans="1:7">
      <c r="C1" t="s">
        <v>18</v>
      </c>
      <c r="D1" t="s">
        <v>17</v>
      </c>
      <c r="E1" t="s">
        <v>19</v>
      </c>
    </row>
    <row r="3" spans="1:7">
      <c r="A3" t="s">
        <v>15</v>
      </c>
      <c r="B3" s="22" t="s">
        <v>16</v>
      </c>
      <c r="C3" s="22"/>
      <c r="D3" s="22"/>
      <c r="E3" s="22"/>
      <c r="F3" s="22"/>
    </row>
    <row r="4" spans="1:7">
      <c r="A4">
        <v>0</v>
      </c>
      <c r="B4" s="27" t="s">
        <v>37</v>
      </c>
      <c r="C4" s="27" t="s">
        <v>39</v>
      </c>
      <c r="D4" s="27" t="s">
        <v>17</v>
      </c>
      <c r="E4" s="27" t="s">
        <v>13</v>
      </c>
      <c r="F4" s="27" t="s">
        <v>39</v>
      </c>
    </row>
    <row r="5" spans="1:7">
      <c r="A5">
        <v>0</v>
      </c>
      <c r="B5" s="27" t="s">
        <v>13</v>
      </c>
      <c r="C5" s="27" t="s">
        <v>39</v>
      </c>
      <c r="D5" s="27" t="s">
        <v>17</v>
      </c>
      <c r="E5" s="27" t="s">
        <v>38</v>
      </c>
      <c r="F5" s="27" t="s">
        <v>39</v>
      </c>
    </row>
    <row r="6" spans="1:7">
      <c r="A6">
        <v>1</v>
      </c>
      <c r="B6" s="1" t="s">
        <v>29</v>
      </c>
      <c r="C6" s="11">
        <v>5000</v>
      </c>
      <c r="D6" s="12" t="s">
        <v>17</v>
      </c>
      <c r="E6" s="1" t="s">
        <v>21</v>
      </c>
      <c r="F6" s="11">
        <v>5000</v>
      </c>
    </row>
    <row r="7" spans="1:7">
      <c r="A7">
        <v>2</v>
      </c>
      <c r="B7" s="13" t="s">
        <v>21</v>
      </c>
      <c r="C7" s="14">
        <v>2000</v>
      </c>
      <c r="D7" s="15" t="s">
        <v>17</v>
      </c>
      <c r="E7" s="13" t="s">
        <v>5</v>
      </c>
      <c r="F7" s="14">
        <v>2000</v>
      </c>
    </row>
    <row r="8" spans="1:7">
      <c r="A8">
        <v>3</v>
      </c>
      <c r="B8" s="1" t="s">
        <v>5</v>
      </c>
      <c r="C8" s="11">
        <v>2000</v>
      </c>
      <c r="D8" s="12" t="s">
        <v>17</v>
      </c>
      <c r="E8" s="1" t="s">
        <v>21</v>
      </c>
      <c r="F8" s="11">
        <v>2000</v>
      </c>
      <c r="G8" t="s">
        <v>40</v>
      </c>
    </row>
    <row r="9" spans="1:7">
      <c r="A9">
        <v>4</v>
      </c>
      <c r="B9" s="13" t="s">
        <v>21</v>
      </c>
      <c r="C9" s="14">
        <v>1000</v>
      </c>
      <c r="D9" s="15" t="s">
        <v>17</v>
      </c>
      <c r="E9" s="13" t="s">
        <v>5</v>
      </c>
      <c r="F9" s="14">
        <v>1000</v>
      </c>
    </row>
    <row r="10" spans="1:7">
      <c r="A10" s="16">
        <v>5</v>
      </c>
      <c r="B10" s="17" t="s">
        <v>6</v>
      </c>
      <c r="C10" s="18">
        <v>200</v>
      </c>
      <c r="D10" s="19" t="s">
        <v>17</v>
      </c>
      <c r="E10" s="17" t="s">
        <v>4</v>
      </c>
      <c r="F10" s="20">
        <v>200</v>
      </c>
    </row>
    <row r="11" spans="1:7">
      <c r="A11">
        <v>6</v>
      </c>
      <c r="B11" s="13" t="s">
        <v>6</v>
      </c>
      <c r="C11" s="14">
        <v>300</v>
      </c>
      <c r="D11" s="15" t="s">
        <v>17</v>
      </c>
      <c r="E11" s="13" t="s">
        <v>4</v>
      </c>
      <c r="F11" s="14">
        <v>200</v>
      </c>
    </row>
    <row r="12" spans="1:7">
      <c r="B12" s="13"/>
      <c r="C12" s="14"/>
      <c r="D12" s="15"/>
      <c r="E12" s="13" t="s">
        <v>23</v>
      </c>
      <c r="F12" s="14">
        <v>100</v>
      </c>
    </row>
    <row r="13" spans="1:7">
      <c r="A13">
        <v>7</v>
      </c>
      <c r="B13" s="17" t="s">
        <v>6</v>
      </c>
      <c r="C13" s="18">
        <v>200</v>
      </c>
      <c r="D13" s="19" t="s">
        <v>17</v>
      </c>
      <c r="E13" s="17" t="s">
        <v>4</v>
      </c>
      <c r="F13" s="20">
        <v>300</v>
      </c>
    </row>
    <row r="14" spans="1:7">
      <c r="B14" s="17" t="s">
        <v>24</v>
      </c>
      <c r="C14" s="18">
        <v>100</v>
      </c>
      <c r="D14" s="19"/>
      <c r="E14" s="17"/>
      <c r="F14" s="20"/>
    </row>
    <row r="15" spans="1:7">
      <c r="A15">
        <v>8</v>
      </c>
      <c r="B15" s="13" t="s">
        <v>7</v>
      </c>
      <c r="C15" s="14">
        <v>4000</v>
      </c>
      <c r="D15" s="15" t="s">
        <v>17</v>
      </c>
      <c r="E15" s="13" t="s">
        <v>22</v>
      </c>
      <c r="F15" s="14">
        <v>4000</v>
      </c>
    </row>
    <row r="16" spans="1:7">
      <c r="B16" s="29" t="s">
        <v>25</v>
      </c>
      <c r="C16" s="30">
        <v>100</v>
      </c>
      <c r="D16" s="31" t="s">
        <v>17</v>
      </c>
      <c r="E16" s="29" t="s">
        <v>24</v>
      </c>
      <c r="F16" s="30">
        <v>100</v>
      </c>
    </row>
    <row r="17" spans="2:6">
      <c r="B17" s="29" t="s">
        <v>22</v>
      </c>
      <c r="C17" s="30">
        <v>4000</v>
      </c>
      <c r="D17" s="29" t="s">
        <v>17</v>
      </c>
      <c r="E17" s="29" t="s">
        <v>25</v>
      </c>
      <c r="F17" s="30">
        <v>4000</v>
      </c>
    </row>
    <row r="18" spans="2:6">
      <c r="B18" t="s">
        <v>54</v>
      </c>
    </row>
  </sheetData>
  <mergeCells count="1">
    <mergeCell ref="B3:F3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="185" zoomScaleNormal="185" zoomScalePageLayoutView="185" workbookViewId="0">
      <selection activeCell="I85" sqref="I85"/>
    </sheetView>
  </sheetViews>
  <sheetFormatPr baseColWidth="10" defaultRowHeight="15" x14ac:dyDescent="0"/>
  <sheetData>
    <row r="1" spans="1:9" ht="16" thickBot="1"/>
    <row r="2" spans="1:9" ht="17" thickTop="1" thickBot="1">
      <c r="A2" s="2" t="s">
        <v>1</v>
      </c>
      <c r="B2" s="25" t="s">
        <v>0</v>
      </c>
      <c r="C2" s="26"/>
      <c r="D2" s="4" t="s">
        <v>2</v>
      </c>
      <c r="F2" s="2" t="s">
        <v>11</v>
      </c>
      <c r="G2" s="25" t="s">
        <v>31</v>
      </c>
      <c r="H2" s="26"/>
      <c r="I2" s="4" t="s">
        <v>12</v>
      </c>
    </row>
    <row r="3" spans="1:9" ht="17" thickTop="1" thickBot="1">
      <c r="A3" s="3" t="s">
        <v>31</v>
      </c>
      <c r="B3" s="6">
        <v>300000</v>
      </c>
      <c r="C3" s="3" t="s">
        <v>30</v>
      </c>
      <c r="D3" s="6">
        <f>+D12-D4-D5-D6</f>
        <v>495000</v>
      </c>
      <c r="F3" s="3" t="s">
        <v>14</v>
      </c>
      <c r="G3" s="6">
        <v>300000</v>
      </c>
      <c r="H3" s="3" t="s">
        <v>28</v>
      </c>
      <c r="I3" s="6">
        <f>+I8</f>
        <v>300000</v>
      </c>
    </row>
    <row r="4" spans="1:9" ht="17" thickTop="1" thickBot="1">
      <c r="A4" s="3" t="s">
        <v>3</v>
      </c>
      <c r="B4" s="6">
        <v>200000</v>
      </c>
      <c r="C4" s="3" t="s">
        <v>10</v>
      </c>
      <c r="D4" s="6">
        <v>12000</v>
      </c>
      <c r="F4" s="3"/>
      <c r="G4" s="6"/>
      <c r="H4" s="3"/>
      <c r="I4" s="6"/>
    </row>
    <row r="5" spans="1:9" ht="17" thickTop="1" thickBot="1">
      <c r="A5" s="3" t="s">
        <v>4</v>
      </c>
      <c r="B5" s="6">
        <v>20000</v>
      </c>
      <c r="C5" s="3" t="s">
        <v>9</v>
      </c>
      <c r="D5" s="6">
        <v>20000</v>
      </c>
      <c r="F5" s="3"/>
      <c r="G5" s="6"/>
      <c r="H5" s="3"/>
      <c r="I5" s="6"/>
    </row>
    <row r="6" spans="1:9" ht="17" thickTop="1" thickBot="1">
      <c r="A6" s="3" t="s">
        <v>29</v>
      </c>
      <c r="B6" s="6">
        <v>5000</v>
      </c>
      <c r="C6" s="3" t="s">
        <v>8</v>
      </c>
      <c r="D6" s="6">
        <v>50000</v>
      </c>
      <c r="F6" s="3"/>
      <c r="G6" s="6"/>
      <c r="H6" s="3"/>
      <c r="I6" s="6"/>
    </row>
    <row r="7" spans="1:9" ht="17" thickTop="1" thickBot="1">
      <c r="A7" s="3" t="s">
        <v>7</v>
      </c>
      <c r="B7" s="6">
        <v>12000</v>
      </c>
      <c r="C7" s="3"/>
      <c r="D7" s="6"/>
      <c r="F7" s="3"/>
      <c r="G7" s="6"/>
      <c r="H7" s="3"/>
      <c r="I7" s="6"/>
    </row>
    <row r="8" spans="1:9" ht="17" thickTop="1" thickBot="1">
      <c r="A8" s="3" t="s">
        <v>5</v>
      </c>
      <c r="B8" s="6">
        <v>25000</v>
      </c>
      <c r="C8" s="3"/>
      <c r="D8" s="6"/>
      <c r="F8" s="2"/>
      <c r="G8" s="21">
        <f>+G3</f>
        <v>300000</v>
      </c>
      <c r="H8" s="2"/>
      <c r="I8" s="21">
        <f>+G8</f>
        <v>300000</v>
      </c>
    </row>
    <row r="9" spans="1:9" ht="17" thickTop="1" thickBot="1">
      <c r="A9" s="3" t="s">
        <v>6</v>
      </c>
      <c r="B9" s="6">
        <v>15000</v>
      </c>
      <c r="C9" s="3"/>
      <c r="D9" s="6"/>
    </row>
    <row r="10" spans="1:9" ht="17" thickTop="1" thickBot="1">
      <c r="A10" s="3"/>
      <c r="B10" s="6"/>
      <c r="C10" s="3"/>
      <c r="D10" s="6"/>
      <c r="F10" s="2" t="s">
        <v>11</v>
      </c>
      <c r="G10" s="25" t="s">
        <v>3</v>
      </c>
      <c r="H10" s="26"/>
      <c r="I10" s="4" t="s">
        <v>12</v>
      </c>
    </row>
    <row r="11" spans="1:9" ht="17" thickTop="1" thickBot="1">
      <c r="A11" s="3"/>
      <c r="B11" s="6"/>
      <c r="C11" s="3"/>
      <c r="D11" s="6"/>
      <c r="F11" s="3" t="s">
        <v>14</v>
      </c>
      <c r="G11" s="6">
        <v>200000</v>
      </c>
      <c r="H11" s="3" t="s">
        <v>28</v>
      </c>
      <c r="I11" s="6">
        <f>+I16</f>
        <v>200000</v>
      </c>
    </row>
    <row r="12" spans="1:9" ht="17" thickTop="1" thickBot="1">
      <c r="A12" s="2"/>
      <c r="B12" s="7">
        <f>SUM(B3:B11)</f>
        <v>577000</v>
      </c>
      <c r="C12" s="2"/>
      <c r="D12" s="7">
        <f>+B12</f>
        <v>577000</v>
      </c>
      <c r="F12" s="3"/>
      <c r="G12" s="6"/>
      <c r="H12" s="3"/>
      <c r="I12" s="6"/>
    </row>
    <row r="13" spans="1:9" ht="17" thickTop="1" thickBot="1">
      <c r="F13" s="3"/>
      <c r="G13" s="6"/>
      <c r="H13" s="3"/>
      <c r="I13" s="6"/>
    </row>
    <row r="14" spans="1:9" ht="17" thickTop="1" thickBot="1">
      <c r="A14" s="2" t="s">
        <v>11</v>
      </c>
      <c r="B14" s="25" t="s">
        <v>13</v>
      </c>
      <c r="C14" s="26"/>
      <c r="D14" s="4" t="s">
        <v>12</v>
      </c>
      <c r="F14" s="3"/>
      <c r="G14" s="6"/>
      <c r="H14" s="3"/>
      <c r="I14" s="6"/>
    </row>
    <row r="15" spans="1:9" ht="17" thickTop="1" thickBot="1">
      <c r="A15" s="3" t="s">
        <v>30</v>
      </c>
      <c r="B15" s="6">
        <f>+B24-B16-B17-B18</f>
        <v>495000</v>
      </c>
      <c r="C15" s="3" t="s">
        <v>31</v>
      </c>
      <c r="D15" s="6">
        <v>300000</v>
      </c>
      <c r="F15" s="3"/>
      <c r="G15" s="6"/>
      <c r="H15" s="3"/>
      <c r="I15" s="6"/>
    </row>
    <row r="16" spans="1:9" ht="17" thickTop="1" thickBot="1">
      <c r="A16" s="3" t="s">
        <v>10</v>
      </c>
      <c r="B16" s="6">
        <v>12000</v>
      </c>
      <c r="C16" s="3" t="s">
        <v>3</v>
      </c>
      <c r="D16" s="6">
        <v>200000</v>
      </c>
      <c r="F16" s="2"/>
      <c r="G16" s="21">
        <f>+G11</f>
        <v>200000</v>
      </c>
      <c r="H16" s="2"/>
      <c r="I16" s="21">
        <f>+G16</f>
        <v>200000</v>
      </c>
    </row>
    <row r="17" spans="1:9" ht="17" thickTop="1" thickBot="1">
      <c r="A17" s="3" t="s">
        <v>9</v>
      </c>
      <c r="B17" s="6">
        <v>20000</v>
      </c>
      <c r="C17" s="3" t="s">
        <v>4</v>
      </c>
      <c r="D17" s="6">
        <v>20000</v>
      </c>
    </row>
    <row r="18" spans="1:9" ht="17" thickTop="1" thickBot="1">
      <c r="A18" s="3" t="s">
        <v>8</v>
      </c>
      <c r="B18" s="6">
        <v>50000</v>
      </c>
      <c r="C18" s="3" t="s">
        <v>29</v>
      </c>
      <c r="D18" s="6">
        <v>5000</v>
      </c>
      <c r="F18" s="8" t="s">
        <v>11</v>
      </c>
      <c r="G18" s="23" t="s">
        <v>4</v>
      </c>
      <c r="H18" s="24"/>
      <c r="I18" s="9" t="s">
        <v>12</v>
      </c>
    </row>
    <row r="19" spans="1:9" ht="17" thickTop="1" thickBot="1">
      <c r="A19" s="3"/>
      <c r="B19" s="6"/>
      <c r="C19" s="3" t="s">
        <v>7</v>
      </c>
      <c r="D19" s="6">
        <v>12000</v>
      </c>
      <c r="F19" s="3" t="s">
        <v>14</v>
      </c>
      <c r="G19" s="6">
        <v>20000</v>
      </c>
      <c r="H19" s="3" t="s">
        <v>46</v>
      </c>
      <c r="I19" s="6">
        <v>200</v>
      </c>
    </row>
    <row r="20" spans="1:9" ht="17" thickTop="1" thickBot="1">
      <c r="A20" s="3"/>
      <c r="B20" s="6"/>
      <c r="C20" s="3" t="s">
        <v>5</v>
      </c>
      <c r="D20" s="6">
        <v>25000</v>
      </c>
      <c r="F20" s="3"/>
      <c r="G20" s="6"/>
      <c r="H20" s="3" t="s">
        <v>48</v>
      </c>
      <c r="I20" s="6">
        <v>200</v>
      </c>
    </row>
    <row r="21" spans="1:9" ht="17" thickTop="1" thickBot="1">
      <c r="A21" s="3"/>
      <c r="B21" s="6"/>
      <c r="C21" s="3" t="s">
        <v>6</v>
      </c>
      <c r="D21" s="6">
        <v>15000</v>
      </c>
      <c r="F21" s="3"/>
      <c r="G21" s="6"/>
      <c r="H21" s="3" t="s">
        <v>51</v>
      </c>
      <c r="I21" s="6">
        <v>300</v>
      </c>
    </row>
    <row r="22" spans="1:9" ht="17" thickTop="1" thickBot="1">
      <c r="A22" s="3"/>
      <c r="B22" s="6"/>
      <c r="C22" s="3"/>
      <c r="D22" s="6"/>
      <c r="F22" s="3"/>
      <c r="G22" s="6"/>
      <c r="H22" s="3" t="s">
        <v>28</v>
      </c>
      <c r="I22" s="6">
        <f>+I24-I19-I20-I21</f>
        <v>19300</v>
      </c>
    </row>
    <row r="23" spans="1:9" ht="17" thickTop="1" thickBot="1">
      <c r="A23" s="3"/>
      <c r="B23" s="6"/>
      <c r="C23" s="3"/>
      <c r="D23" s="6"/>
      <c r="F23" s="3"/>
      <c r="G23" s="6"/>
      <c r="H23" s="3"/>
      <c r="I23" s="6"/>
    </row>
    <row r="24" spans="1:9" ht="17" thickTop="1" thickBot="1">
      <c r="A24" s="2"/>
      <c r="B24" s="7">
        <f>+D24</f>
        <v>577000</v>
      </c>
      <c r="C24" s="2"/>
      <c r="D24" s="7">
        <f>SUM(D15:D23)</f>
        <v>577000</v>
      </c>
      <c r="F24" s="2"/>
      <c r="G24" s="21">
        <f>+G19</f>
        <v>20000</v>
      </c>
      <c r="H24" s="2"/>
      <c r="I24" s="21">
        <f>+G24</f>
        <v>20000</v>
      </c>
    </row>
    <row r="25" spans="1:9" ht="17" thickTop="1" thickBot="1"/>
    <row r="26" spans="1:9" ht="17" thickTop="1" thickBot="1">
      <c r="A26" s="8" t="s">
        <v>11</v>
      </c>
      <c r="B26" s="23" t="s">
        <v>34</v>
      </c>
      <c r="C26" s="24"/>
      <c r="D26" s="9" t="s">
        <v>12</v>
      </c>
      <c r="F26" s="8" t="s">
        <v>11</v>
      </c>
      <c r="G26" s="23" t="s">
        <v>7</v>
      </c>
      <c r="H26" s="24"/>
      <c r="I26" s="9" t="s">
        <v>12</v>
      </c>
    </row>
    <row r="27" spans="1:9" ht="17" thickTop="1" thickBot="1">
      <c r="A27" s="3" t="s">
        <v>14</v>
      </c>
      <c r="B27" s="6">
        <v>5000</v>
      </c>
      <c r="C27" s="3" t="s">
        <v>28</v>
      </c>
      <c r="D27" s="6">
        <f>+D32</f>
        <v>10000</v>
      </c>
      <c r="F27" s="3" t="s">
        <v>14</v>
      </c>
      <c r="G27" s="6">
        <v>12000</v>
      </c>
      <c r="H27" s="3" t="s">
        <v>28</v>
      </c>
      <c r="I27" s="6">
        <f>+I32</f>
        <v>16000</v>
      </c>
    </row>
    <row r="28" spans="1:9" ht="17" thickTop="1" thickBot="1">
      <c r="A28" s="3" t="s">
        <v>33</v>
      </c>
      <c r="B28" s="6">
        <v>5000</v>
      </c>
      <c r="C28" s="3"/>
      <c r="D28" s="6"/>
      <c r="F28" s="3" t="s">
        <v>53</v>
      </c>
      <c r="G28" s="6">
        <v>4000</v>
      </c>
      <c r="H28" s="3"/>
      <c r="I28" s="6"/>
    </row>
    <row r="29" spans="1:9" ht="17" thickTop="1" thickBot="1">
      <c r="A29" s="3"/>
      <c r="B29" s="6"/>
      <c r="C29" s="3"/>
      <c r="D29" s="6"/>
      <c r="F29" s="3"/>
      <c r="G29" s="6"/>
      <c r="H29" s="3"/>
      <c r="I29" s="6"/>
    </row>
    <row r="30" spans="1:9" ht="17" thickTop="1" thickBot="1">
      <c r="A30" s="3"/>
      <c r="B30" s="6"/>
      <c r="C30" s="3"/>
      <c r="D30" s="6"/>
      <c r="F30" s="3"/>
      <c r="G30" s="6"/>
      <c r="H30" s="3"/>
      <c r="I30" s="6"/>
    </row>
    <row r="31" spans="1:9" ht="17" thickTop="1" thickBot="1">
      <c r="A31" s="3"/>
      <c r="B31" s="6"/>
      <c r="C31" s="3"/>
      <c r="D31" s="6"/>
      <c r="F31" s="3"/>
      <c r="G31" s="6"/>
      <c r="H31" s="3"/>
      <c r="I31" s="6"/>
    </row>
    <row r="32" spans="1:9" ht="17" thickTop="1" thickBot="1">
      <c r="A32" s="2"/>
      <c r="B32" s="21">
        <f>+B27+B28</f>
        <v>10000</v>
      </c>
      <c r="C32" s="2"/>
      <c r="D32" s="21">
        <f>+B32</f>
        <v>10000</v>
      </c>
      <c r="F32" s="2"/>
      <c r="G32" s="21">
        <f>+G27+G28</f>
        <v>16000</v>
      </c>
      <c r="H32" s="2"/>
      <c r="I32" s="21">
        <f>+G32</f>
        <v>16000</v>
      </c>
    </row>
    <row r="33" spans="1:9" ht="17" thickTop="1" thickBot="1"/>
    <row r="34" spans="1:9" ht="17" thickTop="1" thickBot="1">
      <c r="A34" s="8" t="s">
        <v>11</v>
      </c>
      <c r="B34" s="23" t="s">
        <v>5</v>
      </c>
      <c r="C34" s="24"/>
      <c r="D34" s="9" t="s">
        <v>12</v>
      </c>
      <c r="F34" s="8" t="s">
        <v>11</v>
      </c>
      <c r="G34" s="23" t="s">
        <v>6</v>
      </c>
      <c r="H34" s="24"/>
      <c r="I34" s="9" t="s">
        <v>12</v>
      </c>
    </row>
    <row r="35" spans="1:9" ht="17" thickTop="1" thickBot="1">
      <c r="A35" s="3" t="s">
        <v>14</v>
      </c>
      <c r="B35" s="6">
        <v>25000</v>
      </c>
      <c r="C35" s="3" t="s">
        <v>36</v>
      </c>
      <c r="D35" s="6">
        <v>2000</v>
      </c>
      <c r="F35" s="3" t="s">
        <v>14</v>
      </c>
      <c r="G35" s="6">
        <v>15000</v>
      </c>
      <c r="H35" s="3" t="s">
        <v>28</v>
      </c>
      <c r="I35" s="6">
        <f>+I40</f>
        <v>15700</v>
      </c>
    </row>
    <row r="36" spans="1:9" ht="17" thickTop="1" thickBot="1">
      <c r="A36" s="3" t="s">
        <v>41</v>
      </c>
      <c r="B36" s="6">
        <v>2000</v>
      </c>
      <c r="C36" s="3" t="s">
        <v>42</v>
      </c>
      <c r="D36" s="6">
        <v>1000</v>
      </c>
      <c r="F36" s="3" t="s">
        <v>46</v>
      </c>
      <c r="G36" s="6">
        <v>200</v>
      </c>
      <c r="H36" s="3"/>
      <c r="I36" s="6"/>
    </row>
    <row r="37" spans="1:9" ht="17" thickTop="1" thickBot="1">
      <c r="A37" s="3"/>
      <c r="B37" s="6"/>
      <c r="C37" s="3" t="s">
        <v>28</v>
      </c>
      <c r="D37" s="6">
        <f>+D40-D35-D36</f>
        <v>24000</v>
      </c>
      <c r="F37" s="3" t="s">
        <v>48</v>
      </c>
      <c r="G37" s="6">
        <v>300</v>
      </c>
      <c r="H37" s="3"/>
      <c r="I37" s="6"/>
    </row>
    <row r="38" spans="1:9" ht="17" thickTop="1" thickBot="1">
      <c r="A38" s="3"/>
      <c r="B38" s="6"/>
      <c r="C38" s="3"/>
      <c r="D38" s="6"/>
      <c r="F38" s="3" t="s">
        <v>51</v>
      </c>
      <c r="G38" s="6">
        <v>200</v>
      </c>
      <c r="H38" s="3"/>
      <c r="I38" s="6"/>
    </row>
    <row r="39" spans="1:9" ht="17" thickTop="1" thickBot="1">
      <c r="A39" s="3"/>
      <c r="B39" s="6"/>
      <c r="C39" s="3"/>
      <c r="D39" s="6"/>
      <c r="F39" s="3"/>
      <c r="G39" s="6"/>
      <c r="H39" s="3"/>
      <c r="I39" s="6"/>
    </row>
    <row r="40" spans="1:9" ht="17" thickTop="1" thickBot="1">
      <c r="A40" s="2"/>
      <c r="B40" s="21">
        <f>+B35+B36</f>
        <v>27000</v>
      </c>
      <c r="C40" s="2"/>
      <c r="D40" s="21">
        <f>+B40</f>
        <v>27000</v>
      </c>
      <c r="F40" s="2"/>
      <c r="G40" s="21">
        <f>+G35+G36+G37+G38</f>
        <v>15700</v>
      </c>
      <c r="H40" s="2"/>
      <c r="I40" s="21">
        <f>+G40</f>
        <v>15700</v>
      </c>
    </row>
    <row r="41" spans="1:9" ht="17" thickTop="1" thickBot="1"/>
    <row r="42" spans="1:9" ht="17" thickTop="1" thickBot="1">
      <c r="A42" s="8" t="s">
        <v>11</v>
      </c>
      <c r="B42" s="23" t="s">
        <v>30</v>
      </c>
      <c r="C42" s="24"/>
      <c r="D42" s="9" t="s">
        <v>12</v>
      </c>
      <c r="F42" s="8" t="s">
        <v>11</v>
      </c>
      <c r="G42" s="23" t="s">
        <v>10</v>
      </c>
      <c r="H42" s="24"/>
      <c r="I42" s="9" t="s">
        <v>12</v>
      </c>
    </row>
    <row r="43" spans="1:9" ht="17" thickTop="1" thickBot="1">
      <c r="A43" s="3" t="s">
        <v>28</v>
      </c>
      <c r="B43" s="6">
        <f>+B48</f>
        <v>499000</v>
      </c>
      <c r="C43" s="3" t="s">
        <v>14</v>
      </c>
      <c r="D43" s="6">
        <v>495000</v>
      </c>
      <c r="F43" s="3" t="s">
        <v>36</v>
      </c>
      <c r="G43" s="6">
        <v>2000</v>
      </c>
      <c r="H43" s="3" t="s">
        <v>14</v>
      </c>
      <c r="I43" s="6">
        <v>12000</v>
      </c>
    </row>
    <row r="44" spans="1:9" ht="17" thickTop="1" thickBot="1">
      <c r="A44" s="3"/>
      <c r="B44" s="6"/>
      <c r="C44" s="3" t="s">
        <v>25</v>
      </c>
      <c r="D44" s="6">
        <v>4000</v>
      </c>
      <c r="F44" s="3" t="s">
        <v>42</v>
      </c>
      <c r="G44" s="6">
        <v>1000</v>
      </c>
      <c r="H44" s="3" t="s">
        <v>33</v>
      </c>
      <c r="I44" s="6">
        <v>5000</v>
      </c>
    </row>
    <row r="45" spans="1:9" ht="17" thickTop="1" thickBot="1">
      <c r="A45" s="3"/>
      <c r="B45" s="6"/>
      <c r="C45" s="3"/>
      <c r="D45" s="6"/>
      <c r="F45" s="3" t="s">
        <v>28</v>
      </c>
      <c r="G45" s="6">
        <f>+G48-G43-G44</f>
        <v>16000</v>
      </c>
      <c r="H45" s="3" t="s">
        <v>41</v>
      </c>
      <c r="I45" s="6">
        <v>2000</v>
      </c>
    </row>
    <row r="46" spans="1:9" ht="17" thickTop="1" thickBot="1">
      <c r="A46" s="3"/>
      <c r="B46" s="6"/>
      <c r="C46" s="3"/>
      <c r="D46" s="6"/>
      <c r="F46" s="3"/>
      <c r="G46" s="6"/>
      <c r="H46" s="3"/>
      <c r="I46" s="6"/>
    </row>
    <row r="47" spans="1:9" ht="17" thickTop="1" thickBot="1">
      <c r="A47" s="3"/>
      <c r="B47" s="6"/>
      <c r="C47" s="3"/>
      <c r="D47" s="6"/>
      <c r="F47" s="3"/>
      <c r="G47" s="6"/>
      <c r="H47" s="3"/>
      <c r="I47" s="6"/>
    </row>
    <row r="48" spans="1:9" ht="17" thickTop="1" thickBot="1">
      <c r="A48" s="2"/>
      <c r="B48" s="21">
        <f>+D48</f>
        <v>499000</v>
      </c>
      <c r="C48" s="2"/>
      <c r="D48" s="21">
        <f>+D43+D44</f>
        <v>499000</v>
      </c>
      <c r="F48" s="2"/>
      <c r="G48" s="21">
        <f>+I48</f>
        <v>19000</v>
      </c>
      <c r="H48" s="2"/>
      <c r="I48" s="21">
        <f>+I43+I44+I45</f>
        <v>19000</v>
      </c>
    </row>
    <row r="49" spans="1:9" ht="17" thickTop="1" thickBot="1"/>
    <row r="50" spans="1:9" ht="17" thickTop="1" thickBot="1">
      <c r="A50" s="8" t="s">
        <v>11</v>
      </c>
      <c r="B50" s="23" t="s">
        <v>9</v>
      </c>
      <c r="C50" s="24"/>
      <c r="D50" s="9" t="s">
        <v>12</v>
      </c>
      <c r="F50" s="8" t="s">
        <v>11</v>
      </c>
      <c r="G50" s="23" t="s">
        <v>8</v>
      </c>
      <c r="H50" s="24"/>
      <c r="I50" s="9" t="s">
        <v>12</v>
      </c>
    </row>
    <row r="51" spans="1:9" ht="17" thickTop="1" thickBot="1">
      <c r="A51" s="3" t="s">
        <v>28</v>
      </c>
      <c r="B51" s="6">
        <f>+B56</f>
        <v>20000</v>
      </c>
      <c r="C51" s="3" t="s">
        <v>14</v>
      </c>
      <c r="D51" s="6">
        <v>20000</v>
      </c>
      <c r="F51" s="3" t="s">
        <v>28</v>
      </c>
      <c r="G51" s="6">
        <f>+G56</f>
        <v>50000</v>
      </c>
      <c r="H51" s="3" t="s">
        <v>14</v>
      </c>
      <c r="I51" s="6">
        <v>50000</v>
      </c>
    </row>
    <row r="52" spans="1:9" ht="17" thickTop="1" thickBot="1">
      <c r="A52" s="3"/>
      <c r="B52" s="6"/>
      <c r="C52" s="3"/>
      <c r="D52" s="6"/>
      <c r="F52" s="3"/>
      <c r="G52" s="6"/>
      <c r="H52" s="3"/>
      <c r="I52" s="6"/>
    </row>
    <row r="53" spans="1:9" ht="17" thickTop="1" thickBot="1">
      <c r="A53" s="3"/>
      <c r="B53" s="6"/>
      <c r="C53" s="3"/>
      <c r="D53" s="6"/>
      <c r="F53" s="3"/>
      <c r="G53" s="6"/>
      <c r="H53" s="3"/>
      <c r="I53" s="6"/>
    </row>
    <row r="54" spans="1:9" ht="17" thickTop="1" thickBot="1">
      <c r="A54" s="3"/>
      <c r="B54" s="6"/>
      <c r="C54" s="3"/>
      <c r="D54" s="6"/>
      <c r="F54" s="3"/>
      <c r="G54" s="6"/>
      <c r="H54" s="3"/>
      <c r="I54" s="6"/>
    </row>
    <row r="55" spans="1:9" ht="17" thickTop="1" thickBot="1">
      <c r="A55" s="3"/>
      <c r="B55" s="6"/>
      <c r="C55" s="3"/>
      <c r="D55" s="6"/>
      <c r="F55" s="3"/>
      <c r="G55" s="6"/>
      <c r="H55" s="3"/>
      <c r="I55" s="6"/>
    </row>
    <row r="56" spans="1:9" ht="17" thickTop="1" thickBot="1">
      <c r="A56" s="2"/>
      <c r="B56" s="21">
        <f>+D56</f>
        <v>20000</v>
      </c>
      <c r="C56" s="2"/>
      <c r="D56" s="21">
        <f>+D51</f>
        <v>20000</v>
      </c>
      <c r="F56" s="2"/>
      <c r="G56" s="21">
        <f>+I56</f>
        <v>50000</v>
      </c>
      <c r="H56" s="2"/>
      <c r="I56" s="21">
        <f>+I51</f>
        <v>50000</v>
      </c>
    </row>
    <row r="57" spans="1:9" ht="17" thickTop="1" thickBot="1">
      <c r="G57" t="s">
        <v>58</v>
      </c>
    </row>
    <row r="58" spans="1:9" ht="17" thickTop="1" thickBot="1">
      <c r="A58" s="8" t="s">
        <v>11</v>
      </c>
      <c r="B58" s="23" t="s">
        <v>49</v>
      </c>
      <c r="C58" s="24"/>
      <c r="D58" s="9" t="s">
        <v>12</v>
      </c>
      <c r="F58" s="8" t="s">
        <v>11</v>
      </c>
      <c r="G58" s="23" t="s">
        <v>24</v>
      </c>
      <c r="H58" s="24"/>
      <c r="I58" s="9" t="s">
        <v>12</v>
      </c>
    </row>
    <row r="59" spans="1:9" ht="17" thickTop="1" thickBot="1">
      <c r="A59" s="3" t="s">
        <v>25</v>
      </c>
      <c r="B59" s="6">
        <f>+B64</f>
        <v>100</v>
      </c>
      <c r="C59" s="3" t="s">
        <v>48</v>
      </c>
      <c r="D59" s="6">
        <v>100</v>
      </c>
      <c r="F59" s="3" t="s">
        <v>51</v>
      </c>
      <c r="G59" s="6">
        <v>100</v>
      </c>
      <c r="H59" s="3" t="s">
        <v>25</v>
      </c>
      <c r="I59" s="6">
        <f>+I64</f>
        <v>100</v>
      </c>
    </row>
    <row r="60" spans="1:9" ht="17" thickTop="1" thickBot="1">
      <c r="A60" s="3"/>
      <c r="B60" s="6"/>
      <c r="C60" s="3"/>
      <c r="D60" s="6"/>
      <c r="F60" s="3"/>
      <c r="G60" s="6"/>
      <c r="H60" s="3"/>
      <c r="I60" s="6"/>
    </row>
    <row r="61" spans="1:9" ht="17" thickTop="1" thickBot="1">
      <c r="A61" s="3"/>
      <c r="B61" s="6"/>
      <c r="C61" s="3"/>
      <c r="D61" s="6"/>
      <c r="F61" s="3"/>
      <c r="G61" s="6"/>
      <c r="H61" s="3"/>
      <c r="I61" s="6"/>
    </row>
    <row r="62" spans="1:9" ht="17" thickTop="1" thickBot="1">
      <c r="A62" s="3"/>
      <c r="B62" s="6"/>
      <c r="C62" s="3"/>
      <c r="D62" s="6"/>
      <c r="F62" s="3"/>
      <c r="G62" s="6"/>
      <c r="H62" s="3"/>
      <c r="I62" s="6"/>
    </row>
    <row r="63" spans="1:9" ht="17" thickTop="1" thickBot="1">
      <c r="A63" s="3"/>
      <c r="B63" s="6"/>
      <c r="C63" s="3"/>
      <c r="D63" s="6"/>
      <c r="F63" s="3"/>
      <c r="G63" s="6"/>
      <c r="H63" s="3"/>
      <c r="I63" s="6"/>
    </row>
    <row r="64" spans="1:9" ht="17" thickTop="1" thickBot="1">
      <c r="A64" s="2"/>
      <c r="B64" s="21">
        <f>+D64</f>
        <v>100</v>
      </c>
      <c r="C64" s="2"/>
      <c r="D64" s="21">
        <f>+D59</f>
        <v>100</v>
      </c>
      <c r="F64" s="2"/>
      <c r="G64" s="21">
        <f>SUM(G59:G63)</f>
        <v>100</v>
      </c>
      <c r="H64" s="2"/>
      <c r="I64" s="21">
        <f>+G64</f>
        <v>100</v>
      </c>
    </row>
    <row r="65" spans="1:9" ht="17" thickTop="1" thickBot="1"/>
    <row r="66" spans="1:9" ht="17" thickTop="1" thickBot="1">
      <c r="A66" s="8" t="s">
        <v>11</v>
      </c>
      <c r="B66" s="23" t="s">
        <v>22</v>
      </c>
      <c r="C66" s="24"/>
      <c r="D66" s="9" t="s">
        <v>12</v>
      </c>
      <c r="F66" s="8" t="s">
        <v>11</v>
      </c>
      <c r="G66" s="23" t="s">
        <v>25</v>
      </c>
      <c r="H66" s="24"/>
      <c r="I66" s="9" t="s">
        <v>12</v>
      </c>
    </row>
    <row r="67" spans="1:9" ht="17" thickTop="1" thickBot="1">
      <c r="A67" s="3" t="s">
        <v>25</v>
      </c>
      <c r="B67" s="6">
        <f>+B72</f>
        <v>4000</v>
      </c>
      <c r="C67" s="3" t="s">
        <v>53</v>
      </c>
      <c r="D67" s="6">
        <v>4000</v>
      </c>
      <c r="F67" s="3" t="s">
        <v>55</v>
      </c>
      <c r="G67" s="6">
        <f>+I59</f>
        <v>100</v>
      </c>
      <c r="H67" s="3" t="s">
        <v>56</v>
      </c>
      <c r="I67" s="6">
        <f>+D59</f>
        <v>100</v>
      </c>
    </row>
    <row r="68" spans="1:9" ht="17" thickTop="1" thickBot="1">
      <c r="A68" s="3"/>
      <c r="B68" s="6"/>
      <c r="C68" s="3"/>
      <c r="D68" s="6"/>
      <c r="F68" s="3" t="s">
        <v>57</v>
      </c>
      <c r="G68" s="6">
        <f>+G72-G67</f>
        <v>4000</v>
      </c>
      <c r="H68" s="3" t="s">
        <v>22</v>
      </c>
      <c r="I68" s="6">
        <f>+B67</f>
        <v>4000</v>
      </c>
    </row>
    <row r="69" spans="1:9" ht="17" thickTop="1" thickBot="1">
      <c r="A69" s="3"/>
      <c r="B69" s="6"/>
      <c r="C69" s="3"/>
      <c r="D69" s="6"/>
      <c r="F69" s="3"/>
      <c r="G69" s="6"/>
      <c r="H69" s="3"/>
      <c r="I69" s="6"/>
    </row>
    <row r="70" spans="1:9" ht="17" thickTop="1" thickBot="1">
      <c r="A70" s="3"/>
      <c r="B70" s="6"/>
      <c r="C70" s="3"/>
      <c r="D70" s="6"/>
      <c r="F70" s="3"/>
      <c r="G70" s="6"/>
      <c r="H70" s="3"/>
      <c r="I70" s="6"/>
    </row>
    <row r="71" spans="1:9" ht="17" thickTop="1" thickBot="1">
      <c r="A71" s="3"/>
      <c r="B71" s="6"/>
      <c r="C71" s="3"/>
      <c r="D71" s="6"/>
      <c r="F71" s="3"/>
      <c r="G71" s="6"/>
      <c r="H71" s="3"/>
      <c r="I71" s="6"/>
    </row>
    <row r="72" spans="1:9" ht="17" thickTop="1" thickBot="1">
      <c r="A72" s="5"/>
      <c r="B72" s="21">
        <f>+D72</f>
        <v>4000</v>
      </c>
      <c r="C72" s="2"/>
      <c r="D72" s="21">
        <f>+D67</f>
        <v>4000</v>
      </c>
      <c r="F72" s="2"/>
      <c r="G72" s="21">
        <f>+I72</f>
        <v>4100</v>
      </c>
      <c r="H72" s="2"/>
      <c r="I72" s="21">
        <f>+I67+I68</f>
        <v>4100</v>
      </c>
    </row>
    <row r="73" spans="1:9" ht="17" thickTop="1" thickBot="1"/>
    <row r="74" spans="1:9" ht="17" thickTop="1" thickBot="1">
      <c r="A74" s="8" t="s">
        <v>11</v>
      </c>
      <c r="B74" s="23" t="s">
        <v>26</v>
      </c>
      <c r="C74" s="24"/>
      <c r="D74" s="9" t="s">
        <v>12</v>
      </c>
      <c r="F74" s="8" t="s">
        <v>1</v>
      </c>
      <c r="G74" s="23" t="s">
        <v>27</v>
      </c>
      <c r="H74" s="24"/>
      <c r="I74" s="9" t="s">
        <v>2</v>
      </c>
    </row>
    <row r="75" spans="1:9" ht="17" thickTop="1" thickBot="1">
      <c r="A75" s="3" t="s">
        <v>31</v>
      </c>
      <c r="B75" s="6">
        <f>+I3</f>
        <v>300000</v>
      </c>
      <c r="C75" s="3" t="s">
        <v>30</v>
      </c>
      <c r="D75" s="6">
        <f>+B43</f>
        <v>499000</v>
      </c>
      <c r="F75" s="3" t="s">
        <v>31</v>
      </c>
      <c r="G75" s="6">
        <f>+B75</f>
        <v>300000</v>
      </c>
      <c r="H75" s="3" t="s">
        <v>30</v>
      </c>
      <c r="I75" s="6">
        <f>+D75</f>
        <v>499000</v>
      </c>
    </row>
    <row r="76" spans="1:9" ht="17" thickTop="1" thickBot="1">
      <c r="A76" s="3" t="s">
        <v>3</v>
      </c>
      <c r="B76" s="6">
        <f>+I11</f>
        <v>200000</v>
      </c>
      <c r="C76" s="3" t="s">
        <v>10</v>
      </c>
      <c r="D76" s="6">
        <f>+G45</f>
        <v>16000</v>
      </c>
      <c r="F76" s="3" t="s">
        <v>3</v>
      </c>
      <c r="G76" s="6">
        <f t="shared" ref="G76:G81" si="0">+B76</f>
        <v>200000</v>
      </c>
      <c r="H76" s="3" t="s">
        <v>10</v>
      </c>
      <c r="I76" s="6">
        <f t="shared" ref="I76:I78" si="1">+D76</f>
        <v>16000</v>
      </c>
    </row>
    <row r="77" spans="1:9" ht="17" thickTop="1" thickBot="1">
      <c r="A77" s="3" t="s">
        <v>4</v>
      </c>
      <c r="B77" s="6">
        <f>+I22</f>
        <v>19300</v>
      </c>
      <c r="C77" s="3" t="s">
        <v>9</v>
      </c>
      <c r="D77" s="6">
        <f>+B51</f>
        <v>20000</v>
      </c>
      <c r="F77" s="3" t="s">
        <v>4</v>
      </c>
      <c r="G77" s="6">
        <f t="shared" si="0"/>
        <v>19300</v>
      </c>
      <c r="H77" s="3" t="s">
        <v>9</v>
      </c>
      <c r="I77" s="6">
        <f t="shared" si="1"/>
        <v>20000</v>
      </c>
    </row>
    <row r="78" spans="1:9" ht="17" thickTop="1" thickBot="1">
      <c r="A78" s="3" t="s">
        <v>29</v>
      </c>
      <c r="B78" s="6">
        <f>+D27</f>
        <v>10000</v>
      </c>
      <c r="C78" s="3" t="s">
        <v>8</v>
      </c>
      <c r="D78" s="6">
        <f>+G51</f>
        <v>50000</v>
      </c>
      <c r="F78" s="3" t="s">
        <v>29</v>
      </c>
      <c r="G78" s="6">
        <f t="shared" si="0"/>
        <v>10000</v>
      </c>
      <c r="H78" s="3" t="s">
        <v>8</v>
      </c>
      <c r="I78" s="6">
        <f t="shared" si="1"/>
        <v>50000</v>
      </c>
    </row>
    <row r="79" spans="1:9" ht="17" thickTop="1" thickBot="1">
      <c r="A79" s="3" t="s">
        <v>7</v>
      </c>
      <c r="B79" s="6">
        <f>+I27</f>
        <v>16000</v>
      </c>
      <c r="C79" s="3"/>
      <c r="D79" s="6"/>
      <c r="F79" s="3" t="s">
        <v>7</v>
      </c>
      <c r="G79" s="6">
        <f t="shared" si="0"/>
        <v>16000</v>
      </c>
      <c r="H79" s="3"/>
      <c r="I79" s="6"/>
    </row>
    <row r="80" spans="1:9" ht="17" thickTop="1" thickBot="1">
      <c r="A80" s="3" t="s">
        <v>5</v>
      </c>
      <c r="B80" s="6">
        <f>+D37</f>
        <v>24000</v>
      </c>
      <c r="C80" s="3"/>
      <c r="D80" s="6"/>
      <c r="F80" s="3" t="s">
        <v>5</v>
      </c>
      <c r="G80" s="6">
        <f t="shared" si="0"/>
        <v>24000</v>
      </c>
      <c r="H80" s="3"/>
      <c r="I80" s="6"/>
    </row>
    <row r="81" spans="1:9" ht="17" thickTop="1" thickBot="1">
      <c r="A81" s="3" t="s">
        <v>6</v>
      </c>
      <c r="B81" s="6">
        <f>+I35</f>
        <v>15700</v>
      </c>
      <c r="C81" s="3"/>
      <c r="D81" s="6"/>
      <c r="F81" s="3" t="s">
        <v>6</v>
      </c>
      <c r="G81" s="6">
        <f t="shared" si="0"/>
        <v>15700</v>
      </c>
      <c r="H81" s="3"/>
      <c r="I81" s="6"/>
    </row>
    <row r="82" spans="1:9" ht="17" thickTop="1" thickBot="1">
      <c r="A82" s="3"/>
      <c r="B82" s="6"/>
      <c r="C82" s="3"/>
      <c r="D82" s="6"/>
      <c r="F82" s="3"/>
      <c r="G82" s="6"/>
      <c r="H82" s="3"/>
      <c r="I82" s="6"/>
    </row>
    <row r="83" spans="1:9" ht="17" thickTop="1" thickBot="1">
      <c r="A83" s="3"/>
      <c r="B83" s="6"/>
      <c r="C83" s="3"/>
      <c r="D83" s="6"/>
      <c r="F83" s="3"/>
      <c r="G83" s="6"/>
      <c r="H83" s="3"/>
      <c r="I83" s="6"/>
    </row>
    <row r="84" spans="1:9" ht="17" thickTop="1" thickBot="1">
      <c r="A84" s="2"/>
      <c r="B84" s="21">
        <f>SUM(B75:B83)</f>
        <v>585000</v>
      </c>
      <c r="C84" s="2"/>
      <c r="D84" s="21">
        <f>SUM(D75:D83)</f>
        <v>585000</v>
      </c>
      <c r="F84" s="2"/>
      <c r="G84" s="21">
        <f>SUM(G75:G83)</f>
        <v>585000</v>
      </c>
      <c r="H84" s="2"/>
      <c r="I84" s="21">
        <f>SUM(I75:I83)</f>
        <v>585000</v>
      </c>
    </row>
    <row r="85" spans="1:9" ht="16" thickTop="1"/>
  </sheetData>
  <mergeCells count="19">
    <mergeCell ref="B50:C50"/>
    <mergeCell ref="G50:H50"/>
    <mergeCell ref="B2:C2"/>
    <mergeCell ref="G2:H2"/>
    <mergeCell ref="G10:H10"/>
    <mergeCell ref="G18:H18"/>
    <mergeCell ref="G26:H26"/>
    <mergeCell ref="B26:C26"/>
    <mergeCell ref="B34:C34"/>
    <mergeCell ref="G34:H34"/>
    <mergeCell ref="B42:C42"/>
    <mergeCell ref="G42:H42"/>
    <mergeCell ref="B14:C14"/>
    <mergeCell ref="B74:C74"/>
    <mergeCell ref="G74:H74"/>
    <mergeCell ref="B58:C58"/>
    <mergeCell ref="G58:H58"/>
    <mergeCell ref="B66:C66"/>
    <mergeCell ref="G66:H6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Geschäftsvorfälle</vt:lpstr>
      <vt:lpstr>Grundbuch_Journal</vt:lpstr>
      <vt:lpstr>Hauptbuch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Werner Heister</dc:creator>
  <cp:lastModifiedBy>Prof. Dr. Werner Heister</cp:lastModifiedBy>
  <dcterms:created xsi:type="dcterms:W3CDTF">2014-03-31T10:56:06Z</dcterms:created>
  <dcterms:modified xsi:type="dcterms:W3CDTF">2014-04-01T14:23:02Z</dcterms:modified>
</cp:coreProperties>
</file>